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TCC Websites\biologietccl\docs\Practica\Practica 4 HAVO\"/>
    </mc:Choice>
  </mc:AlternateContent>
  <bookViews>
    <workbookView xWindow="0" yWindow="0" windowWidth="21600" windowHeight="9735"/>
  </bookViews>
  <sheets>
    <sheet name="Blad1" sheetId="1" r:id="rId1"/>
    <sheet name="Blad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K15" i="1"/>
  <c r="G15" i="1"/>
  <c r="E15" i="1"/>
  <c r="K31" i="1" l="1"/>
  <c r="L28" i="1"/>
  <c r="K28" i="1"/>
  <c r="J28" i="1"/>
  <c r="I28" i="1"/>
  <c r="H28" i="1"/>
  <c r="G28" i="1"/>
  <c r="F28" i="1"/>
  <c r="E28" i="1"/>
  <c r="J30" i="1" l="1"/>
  <c r="I30" i="1"/>
  <c r="H30" i="1"/>
  <c r="F30" i="1"/>
  <c r="E30" i="1"/>
  <c r="F9" i="1"/>
  <c r="E9" i="1"/>
  <c r="F8" i="1"/>
  <c r="E8" i="1"/>
  <c r="F7" i="1"/>
  <c r="E7" i="1"/>
  <c r="F6" i="1"/>
  <c r="E6" i="1"/>
  <c r="F5" i="1"/>
  <c r="E5" i="1"/>
  <c r="F4" i="1"/>
  <c r="E4" i="1"/>
  <c r="I31" i="1" l="1"/>
  <c r="G31" i="1"/>
  <c r="E31" i="1"/>
  <c r="K29" i="1"/>
  <c r="I29" i="1"/>
  <c r="G29" i="1"/>
  <c r="E29" i="1"/>
  <c r="K24" i="1"/>
  <c r="I24" i="1"/>
  <c r="G24" i="1"/>
  <c r="E24" i="1"/>
  <c r="K22" i="1"/>
  <c r="I22" i="1"/>
  <c r="G22" i="1"/>
  <c r="E22" i="1"/>
  <c r="K17" i="1"/>
  <c r="I17" i="1"/>
  <c r="G17" i="1"/>
  <c r="E17" i="1"/>
  <c r="F10" i="1"/>
  <c r="K4" i="1" s="1"/>
  <c r="E10" i="1"/>
  <c r="J4" i="1" s="1"/>
</calcChain>
</file>

<file path=xl/sharedStrings.xml><?xml version="1.0" encoding="utf-8"?>
<sst xmlns="http://schemas.openxmlformats.org/spreadsheetml/2006/main" count="95" uniqueCount="23">
  <si>
    <t>F1 resultaat</t>
  </si>
  <si>
    <t>Nr.</t>
  </si>
  <si>
    <t>Kruising</t>
  </si>
  <si>
    <t>♀</t>
  </si>
  <si>
    <t>♂</t>
  </si>
  <si>
    <t>Ebony</t>
  </si>
  <si>
    <t xml:space="preserve">x </t>
  </si>
  <si>
    <t>White</t>
  </si>
  <si>
    <t>Vestigial</t>
  </si>
  <si>
    <t>Totaal F1</t>
  </si>
  <si>
    <t>F2 resultaat</t>
  </si>
  <si>
    <t>Fenotype</t>
  </si>
  <si>
    <t>Wild</t>
  </si>
  <si>
    <t>Ebony/White</t>
  </si>
  <si>
    <t>x</t>
  </si>
  <si>
    <t>Totaal</t>
  </si>
  <si>
    <t xml:space="preserve"> Wild</t>
  </si>
  <si>
    <t>Vestigial/Ebony</t>
  </si>
  <si>
    <t xml:space="preserve"> White</t>
  </si>
  <si>
    <t>White/Vestigial</t>
  </si>
  <si>
    <t>Totaal alle</t>
  </si>
  <si>
    <t>F1 + F2</t>
  </si>
  <si>
    <t xml:space="preserve"> Resultaten genetica practicum 2020  4 HAVO/VWO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</si>
</sst>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9"/>
      <color theme="1"/>
      <name val="Trebuchet MS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I34" sqref="I34"/>
    </sheetView>
  </sheetViews>
  <sheetFormatPr defaultRowHeight="15" x14ac:dyDescent="0.25"/>
  <sheetData>
    <row r="1" spans="1:12" ht="18" x14ac:dyDescent="0.3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x14ac:dyDescent="0.3">
      <c r="A2" s="22" t="s">
        <v>0</v>
      </c>
      <c r="B2" s="22"/>
      <c r="C2" s="22"/>
      <c r="D2" s="22"/>
      <c r="E2" s="22"/>
      <c r="F2" s="22"/>
      <c r="G2" s="1"/>
      <c r="H2" s="1"/>
      <c r="I2" s="2"/>
      <c r="J2" s="2"/>
      <c r="K2" s="2"/>
      <c r="L2" s="2"/>
    </row>
    <row r="3" spans="1:12" ht="18" x14ac:dyDescent="0.35">
      <c r="A3" s="3" t="s">
        <v>1</v>
      </c>
      <c r="B3" s="19" t="s">
        <v>2</v>
      </c>
      <c r="C3" s="23"/>
      <c r="D3" s="20"/>
      <c r="E3" s="4" t="s">
        <v>3</v>
      </c>
      <c r="F3" s="4" t="s">
        <v>4</v>
      </c>
      <c r="G3" s="1"/>
      <c r="H3" s="2" t="s">
        <v>20</v>
      </c>
      <c r="I3" s="2"/>
      <c r="J3" s="4" t="s">
        <v>3</v>
      </c>
      <c r="K3" s="4" t="s">
        <v>4</v>
      </c>
      <c r="L3" s="2"/>
    </row>
    <row r="4" spans="1:12" ht="15.75" x14ac:dyDescent="0.3">
      <c r="A4" s="5">
        <v>1</v>
      </c>
      <c r="B4" s="5" t="s">
        <v>5</v>
      </c>
      <c r="C4" s="5" t="s">
        <v>6</v>
      </c>
      <c r="D4" s="5" t="s">
        <v>7</v>
      </c>
      <c r="E4" s="5">
        <f>25+66+36+40+13+4+15</f>
        <v>199</v>
      </c>
      <c r="F4" s="5">
        <f>32+66+47+46+10+16+18</f>
        <v>235</v>
      </c>
      <c r="G4" s="1"/>
      <c r="H4" s="2" t="s">
        <v>21</v>
      </c>
      <c r="I4" s="2"/>
      <c r="J4" s="5">
        <f>SUM(E10+E14+I14+E16+G16+I16+K16+E21+E23+G21+G23+I21+I23+K21+K23+E28+E30+G28+I28+I30+K28)</f>
        <v>3929</v>
      </c>
      <c r="K4" s="5">
        <f>SUM(F10+F14+F15+F16+H14+H16+J14+J16+L14+L16+F21+F23+H21+H23+J21+J23+L21+L23+F28+F30+H28+H30+J28+J30+L28+J33)</f>
        <v>3977</v>
      </c>
      <c r="L4" s="2"/>
    </row>
    <row r="5" spans="1:12" ht="16.5" x14ac:dyDescent="0.35">
      <c r="A5" s="5">
        <v>2</v>
      </c>
      <c r="B5" s="5" t="s">
        <v>7</v>
      </c>
      <c r="C5" s="5" t="s">
        <v>6</v>
      </c>
      <c r="D5" s="5" t="s">
        <v>5</v>
      </c>
      <c r="E5" s="5">
        <f>8+29+57</f>
        <v>94</v>
      </c>
      <c r="F5" s="6">
        <f>7+26+28</f>
        <v>61</v>
      </c>
      <c r="G5" s="1"/>
      <c r="H5" s="1"/>
      <c r="I5" s="2"/>
      <c r="J5" s="2"/>
      <c r="K5" s="2"/>
      <c r="L5" s="2"/>
    </row>
    <row r="6" spans="1:12" ht="15.75" x14ac:dyDescent="0.3">
      <c r="A6" s="5">
        <v>3</v>
      </c>
      <c r="B6" s="5" t="s">
        <v>5</v>
      </c>
      <c r="C6" s="5" t="s">
        <v>6</v>
      </c>
      <c r="D6" s="5" t="s">
        <v>8</v>
      </c>
      <c r="E6" s="5">
        <f>34+17+89+16+30+40+20</f>
        <v>246</v>
      </c>
      <c r="F6" s="5">
        <f>28+19+64+45+57+79</f>
        <v>292</v>
      </c>
      <c r="G6" s="1"/>
      <c r="H6" s="1"/>
      <c r="I6" s="2"/>
      <c r="J6" s="2"/>
      <c r="K6" s="2"/>
      <c r="L6" s="2"/>
    </row>
    <row r="7" spans="1:12" ht="15.75" x14ac:dyDescent="0.3">
      <c r="A7" s="5">
        <v>4</v>
      </c>
      <c r="B7" s="5" t="s">
        <v>8</v>
      </c>
      <c r="C7" s="5" t="s">
        <v>6</v>
      </c>
      <c r="D7" s="5" t="s">
        <v>5</v>
      </c>
      <c r="E7" s="5">
        <f>16+16+69+31+12+81</f>
        <v>225</v>
      </c>
      <c r="F7" s="5">
        <f>69+17+57+41+24+95</f>
        <v>303</v>
      </c>
      <c r="G7" s="1"/>
      <c r="H7" s="1"/>
      <c r="I7" s="2"/>
      <c r="J7" s="2"/>
      <c r="K7" s="2"/>
      <c r="L7" s="2"/>
    </row>
    <row r="8" spans="1:12" ht="15.75" x14ac:dyDescent="0.3">
      <c r="A8" s="5">
        <v>5</v>
      </c>
      <c r="B8" s="5" t="s">
        <v>7</v>
      </c>
      <c r="C8" s="5" t="s">
        <v>6</v>
      </c>
      <c r="D8" s="5" t="s">
        <v>8</v>
      </c>
      <c r="E8" s="5">
        <f>65+23+47+61+79+33+25</f>
        <v>333</v>
      </c>
      <c r="F8" s="5">
        <f>48+38+29+127+123+20+14</f>
        <v>399</v>
      </c>
      <c r="G8" s="1"/>
      <c r="H8" s="1"/>
      <c r="I8" s="2"/>
      <c r="J8" s="2"/>
      <c r="K8" s="2"/>
      <c r="L8" s="2"/>
    </row>
    <row r="9" spans="1:12" ht="15.75" x14ac:dyDescent="0.3">
      <c r="A9" s="5">
        <v>6</v>
      </c>
      <c r="B9" s="5" t="s">
        <v>8</v>
      </c>
      <c r="C9" s="5" t="s">
        <v>6</v>
      </c>
      <c r="D9" s="5" t="s">
        <v>7</v>
      </c>
      <c r="E9" s="5">
        <f>31+16+20+91+23+71+3</f>
        <v>255</v>
      </c>
      <c r="F9" s="5">
        <f>31+31+12+65+33+84+28</f>
        <v>284</v>
      </c>
      <c r="G9" s="1"/>
      <c r="H9" s="1"/>
      <c r="I9" s="2"/>
      <c r="J9" s="2"/>
      <c r="K9" s="2"/>
      <c r="L9" s="2"/>
    </row>
    <row r="10" spans="1:12" ht="15.75" x14ac:dyDescent="0.3">
      <c r="A10" s="2"/>
      <c r="B10" s="2"/>
      <c r="C10" s="2"/>
      <c r="D10" s="7" t="s">
        <v>9</v>
      </c>
      <c r="E10" s="5">
        <f>SUM(E4:E9)</f>
        <v>1352</v>
      </c>
      <c r="F10" s="5">
        <f>SUM(F4:F9)</f>
        <v>1574</v>
      </c>
      <c r="G10" s="2"/>
      <c r="H10" s="2"/>
      <c r="I10" s="2"/>
      <c r="J10" s="2"/>
      <c r="K10" s="2"/>
      <c r="L10" s="2"/>
    </row>
    <row r="11" spans="1:12" ht="15.75" x14ac:dyDescent="0.3">
      <c r="A11" s="18" t="s">
        <v>10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ht="15.75" x14ac:dyDescent="0.3">
      <c r="A12" s="1"/>
      <c r="B12" s="1"/>
      <c r="C12" s="1"/>
      <c r="D12" s="3" t="s">
        <v>11</v>
      </c>
      <c r="E12" s="19" t="s">
        <v>12</v>
      </c>
      <c r="F12" s="20"/>
      <c r="G12" s="19" t="s">
        <v>7</v>
      </c>
      <c r="H12" s="20"/>
      <c r="I12" s="19" t="s">
        <v>5</v>
      </c>
      <c r="J12" s="20"/>
      <c r="K12" s="19" t="s">
        <v>13</v>
      </c>
      <c r="L12" s="20"/>
    </row>
    <row r="13" spans="1:12" ht="18" x14ac:dyDescent="0.35">
      <c r="A13" s="1"/>
      <c r="B13" s="1"/>
      <c r="C13" s="1"/>
      <c r="D13" s="5"/>
      <c r="E13" s="8" t="s">
        <v>3</v>
      </c>
      <c r="F13" s="8" t="s">
        <v>4</v>
      </c>
      <c r="G13" s="8" t="s">
        <v>3</v>
      </c>
      <c r="H13" s="8" t="s">
        <v>4</v>
      </c>
      <c r="I13" s="8" t="s">
        <v>3</v>
      </c>
      <c r="J13" s="8" t="s">
        <v>4</v>
      </c>
      <c r="K13" s="8" t="s">
        <v>3</v>
      </c>
      <c r="L13" s="8" t="s">
        <v>4</v>
      </c>
    </row>
    <row r="14" spans="1:12" ht="15.75" x14ac:dyDescent="0.3">
      <c r="A14" s="5">
        <v>1</v>
      </c>
      <c r="B14" s="5" t="s">
        <v>5</v>
      </c>
      <c r="C14" s="5" t="s">
        <v>14</v>
      </c>
      <c r="D14" s="5" t="s">
        <v>7</v>
      </c>
      <c r="E14" s="13">
        <v>166</v>
      </c>
      <c r="F14" s="13">
        <v>90</v>
      </c>
      <c r="G14" s="14"/>
      <c r="H14" s="13">
        <v>70</v>
      </c>
      <c r="I14" s="13">
        <v>51</v>
      </c>
      <c r="J14" s="13">
        <v>29</v>
      </c>
      <c r="K14" s="14"/>
      <c r="L14" s="13">
        <v>28</v>
      </c>
    </row>
    <row r="15" spans="1:12" ht="15.75" x14ac:dyDescent="0.3">
      <c r="A15" s="1"/>
      <c r="B15" s="9"/>
      <c r="C15" s="5"/>
      <c r="D15" s="5" t="s">
        <v>15</v>
      </c>
      <c r="E15" s="16">
        <f>SUM(E14:F14)</f>
        <v>256</v>
      </c>
      <c r="F15" s="17"/>
      <c r="G15" s="16">
        <f>SUM(G14:H14)</f>
        <v>70</v>
      </c>
      <c r="H15" s="17"/>
      <c r="I15" s="16">
        <f>SUM(I14:J14)</f>
        <v>80</v>
      </c>
      <c r="J15" s="17"/>
      <c r="K15" s="16">
        <f>SUM(K14:L14)</f>
        <v>28</v>
      </c>
      <c r="L15" s="17"/>
    </row>
    <row r="16" spans="1:12" ht="15.75" x14ac:dyDescent="0.3">
      <c r="A16" s="5">
        <v>2</v>
      </c>
      <c r="B16" s="5" t="s">
        <v>7</v>
      </c>
      <c r="C16" s="5" t="s">
        <v>14</v>
      </c>
      <c r="D16" s="5" t="s">
        <v>5</v>
      </c>
      <c r="E16" s="13">
        <v>144</v>
      </c>
      <c r="F16" s="13">
        <v>66</v>
      </c>
      <c r="G16" s="13">
        <v>71</v>
      </c>
      <c r="H16" s="13">
        <v>148</v>
      </c>
      <c r="I16" s="13">
        <v>40</v>
      </c>
      <c r="J16" s="13">
        <v>32</v>
      </c>
      <c r="K16" s="13">
        <v>35</v>
      </c>
      <c r="L16" s="13">
        <v>42</v>
      </c>
    </row>
    <row r="17" spans="1:12" ht="15.75" x14ac:dyDescent="0.3">
      <c r="A17" s="1"/>
      <c r="B17" s="9"/>
      <c r="C17" s="5"/>
      <c r="D17" s="5" t="s">
        <v>15</v>
      </c>
      <c r="E17" s="16">
        <f>SUM(E16:F16)</f>
        <v>210</v>
      </c>
      <c r="F17" s="17"/>
      <c r="G17" s="16">
        <f>SUM(G16:H16)</f>
        <v>219</v>
      </c>
      <c r="H17" s="17"/>
      <c r="I17" s="16">
        <f>SUM(I16:J16)</f>
        <v>72</v>
      </c>
      <c r="J17" s="17"/>
      <c r="K17" s="16">
        <f>SUM(K16:L16)</f>
        <v>77</v>
      </c>
      <c r="L17" s="17"/>
    </row>
    <row r="18" spans="1:12" ht="15.75" x14ac:dyDescent="0.3">
      <c r="A18" s="18" t="s">
        <v>10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ht="15.75" x14ac:dyDescent="0.3">
      <c r="A19" s="2"/>
      <c r="B19" s="2"/>
      <c r="C19" s="2"/>
      <c r="D19" s="3" t="s">
        <v>11</v>
      </c>
      <c r="E19" s="19" t="s">
        <v>16</v>
      </c>
      <c r="F19" s="20"/>
      <c r="G19" s="19" t="s">
        <v>8</v>
      </c>
      <c r="H19" s="20"/>
      <c r="I19" s="19" t="s">
        <v>5</v>
      </c>
      <c r="J19" s="20"/>
      <c r="K19" s="19" t="s">
        <v>17</v>
      </c>
      <c r="L19" s="20"/>
    </row>
    <row r="20" spans="1:12" ht="18" x14ac:dyDescent="0.35">
      <c r="A20" s="10"/>
      <c r="B20" s="10"/>
      <c r="C20" s="10"/>
      <c r="D20" s="10"/>
      <c r="E20" s="8" t="s">
        <v>3</v>
      </c>
      <c r="F20" s="8" t="s">
        <v>4</v>
      </c>
      <c r="G20" s="8" t="s">
        <v>3</v>
      </c>
      <c r="H20" s="8" t="s">
        <v>4</v>
      </c>
      <c r="I20" s="8" t="s">
        <v>3</v>
      </c>
      <c r="J20" s="8" t="s">
        <v>4</v>
      </c>
      <c r="K20" s="8" t="s">
        <v>3</v>
      </c>
      <c r="L20" s="8" t="s">
        <v>4</v>
      </c>
    </row>
    <row r="21" spans="1:12" ht="15.75" x14ac:dyDescent="0.3">
      <c r="A21" s="5">
        <v>3</v>
      </c>
      <c r="B21" s="5" t="s">
        <v>5</v>
      </c>
      <c r="C21" s="5" t="s">
        <v>14</v>
      </c>
      <c r="D21" s="5" t="s">
        <v>8</v>
      </c>
      <c r="E21" s="5">
        <v>345</v>
      </c>
      <c r="F21" s="5">
        <v>287</v>
      </c>
      <c r="G21" s="5">
        <v>123</v>
      </c>
      <c r="H21" s="5">
        <v>132</v>
      </c>
      <c r="I21" s="5">
        <v>147</v>
      </c>
      <c r="J21" s="5">
        <v>121</v>
      </c>
      <c r="K21" s="5">
        <v>38</v>
      </c>
      <c r="L21" s="5">
        <v>48</v>
      </c>
    </row>
    <row r="22" spans="1:12" ht="15.75" x14ac:dyDescent="0.3">
      <c r="A22" s="1"/>
      <c r="B22" s="9"/>
      <c r="C22" s="5"/>
      <c r="D22" s="5" t="s">
        <v>15</v>
      </c>
      <c r="E22" s="16">
        <f>SUM(E21:F21)</f>
        <v>632</v>
      </c>
      <c r="F22" s="17"/>
      <c r="G22" s="16">
        <f>SUM(G21:H21)</f>
        <v>255</v>
      </c>
      <c r="H22" s="17"/>
      <c r="I22" s="16">
        <f>SUM(I21:J21)</f>
        <v>268</v>
      </c>
      <c r="J22" s="17"/>
      <c r="K22" s="16">
        <f>SUM(K21:L21)</f>
        <v>86</v>
      </c>
      <c r="L22" s="17"/>
    </row>
    <row r="23" spans="1:12" ht="15.75" x14ac:dyDescent="0.3">
      <c r="A23" s="5">
        <v>4</v>
      </c>
      <c r="B23" s="5" t="s">
        <v>8</v>
      </c>
      <c r="C23" s="5" t="s">
        <v>14</v>
      </c>
      <c r="D23" s="5" t="s">
        <v>5</v>
      </c>
      <c r="E23" s="5">
        <v>245</v>
      </c>
      <c r="F23" s="5">
        <v>198</v>
      </c>
      <c r="G23" s="5">
        <v>63</v>
      </c>
      <c r="H23" s="5">
        <v>54</v>
      </c>
      <c r="I23" s="5">
        <v>55</v>
      </c>
      <c r="J23" s="5">
        <v>71</v>
      </c>
      <c r="K23" s="5">
        <v>18</v>
      </c>
      <c r="L23" s="5">
        <v>25</v>
      </c>
    </row>
    <row r="24" spans="1:12" ht="15.75" x14ac:dyDescent="0.3">
      <c r="A24" s="1"/>
      <c r="B24" s="9"/>
      <c r="C24" s="5"/>
      <c r="D24" s="5" t="s">
        <v>15</v>
      </c>
      <c r="E24" s="16">
        <f>SUM(E23:F23)</f>
        <v>443</v>
      </c>
      <c r="F24" s="17"/>
      <c r="G24" s="16">
        <f>SUM(G23:H23)</f>
        <v>117</v>
      </c>
      <c r="H24" s="17"/>
      <c r="I24" s="16">
        <f>SUM(I23:J23)</f>
        <v>126</v>
      </c>
      <c r="J24" s="17"/>
      <c r="K24" s="16">
        <f>SUM(K23:L23)</f>
        <v>43</v>
      </c>
      <c r="L24" s="17"/>
    </row>
    <row r="25" spans="1:12" ht="15.75" x14ac:dyDescent="0.3">
      <c r="A25" s="18" t="s">
        <v>10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5.75" x14ac:dyDescent="0.3">
      <c r="A26" s="2"/>
      <c r="B26" s="2"/>
      <c r="C26" s="2"/>
      <c r="D26" s="3" t="s">
        <v>11</v>
      </c>
      <c r="E26" s="19" t="s">
        <v>16</v>
      </c>
      <c r="F26" s="20"/>
      <c r="G26" s="19" t="s">
        <v>18</v>
      </c>
      <c r="H26" s="20"/>
      <c r="I26" s="19" t="s">
        <v>8</v>
      </c>
      <c r="J26" s="20"/>
      <c r="K26" s="19" t="s">
        <v>19</v>
      </c>
      <c r="L26" s="20"/>
    </row>
    <row r="27" spans="1:12" ht="18" x14ac:dyDescent="0.35">
      <c r="A27" s="10"/>
      <c r="B27" s="10"/>
      <c r="C27" s="10"/>
      <c r="D27" s="10"/>
      <c r="E27" s="11" t="s">
        <v>3</v>
      </c>
      <c r="F27" s="11" t="s">
        <v>4</v>
      </c>
      <c r="G27" s="8" t="s">
        <v>3</v>
      </c>
      <c r="H27" s="11" t="s">
        <v>4</v>
      </c>
      <c r="I27" s="8" t="s">
        <v>3</v>
      </c>
      <c r="J27" s="11" t="s">
        <v>4</v>
      </c>
      <c r="K27" s="8" t="s">
        <v>3</v>
      </c>
      <c r="L27" s="11" t="s">
        <v>4</v>
      </c>
    </row>
    <row r="28" spans="1:12" ht="15.75" x14ac:dyDescent="0.3">
      <c r="A28" s="5">
        <v>5</v>
      </c>
      <c r="B28" s="5" t="s">
        <v>7</v>
      </c>
      <c r="C28" s="5" t="s">
        <v>14</v>
      </c>
      <c r="D28" s="5" t="s">
        <v>8</v>
      </c>
      <c r="E28" s="5">
        <f>2+22+14+16+13+37+15+34</f>
        <v>153</v>
      </c>
      <c r="F28" s="5">
        <f>1+22+7+12+14+18+45+9+30</f>
        <v>158</v>
      </c>
      <c r="G28" s="5">
        <f>4+30+12+26+15+51+23+10</f>
        <v>171</v>
      </c>
      <c r="H28" s="5">
        <f>9+21+9+43+17+27+12+36</f>
        <v>174</v>
      </c>
      <c r="I28" s="5">
        <f>11+6+4+8+1+10+3+11</f>
        <v>54</v>
      </c>
      <c r="J28" s="5">
        <f>17+4+3+6+2+4+1+8</f>
        <v>45</v>
      </c>
      <c r="K28" s="5">
        <f>1+2+8+1+6+4+16</f>
        <v>38</v>
      </c>
      <c r="L28" s="5">
        <f>2+3+15+2+1+10</f>
        <v>33</v>
      </c>
    </row>
    <row r="29" spans="1:12" ht="15.75" x14ac:dyDescent="0.3">
      <c r="A29" s="1"/>
      <c r="B29" s="9"/>
      <c r="C29" s="5"/>
      <c r="D29" s="5" t="s">
        <v>15</v>
      </c>
      <c r="E29" s="16">
        <f>SUM(E28:F28)</f>
        <v>311</v>
      </c>
      <c r="F29" s="17"/>
      <c r="G29" s="16">
        <f>SUM(G28:H28)</f>
        <v>345</v>
      </c>
      <c r="H29" s="17"/>
      <c r="I29" s="16">
        <f>SUM(I28:J28)</f>
        <v>99</v>
      </c>
      <c r="J29" s="17"/>
      <c r="K29" s="16">
        <f>SUM(K28:L28)</f>
        <v>71</v>
      </c>
      <c r="L29" s="17"/>
    </row>
    <row r="30" spans="1:12" ht="15.75" x14ac:dyDescent="0.3">
      <c r="A30" s="5">
        <v>6</v>
      </c>
      <c r="B30" s="5" t="s">
        <v>8</v>
      </c>
      <c r="C30" s="5" t="s">
        <v>14</v>
      </c>
      <c r="D30" s="5" t="s">
        <v>7</v>
      </c>
      <c r="E30" s="5">
        <f>37+7+16+34+35+26+93+95+75+71</f>
        <v>489</v>
      </c>
      <c r="F30" s="5">
        <f>14+10+31+12+23+20+60+33+45</f>
        <v>248</v>
      </c>
      <c r="G30" s="14"/>
      <c r="H30" s="5">
        <f>9+9+30+7+3+9+32+24+26+23</f>
        <v>172</v>
      </c>
      <c r="I30" s="5">
        <f>5+59+6+7+13+12+4+25</f>
        <v>131</v>
      </c>
      <c r="J30" s="5">
        <f>5+78+9+2+17+1+8+5+7</f>
        <v>132</v>
      </c>
      <c r="K30" s="14"/>
      <c r="L30" s="5">
        <v>87</v>
      </c>
    </row>
    <row r="31" spans="1:12" ht="15.75" x14ac:dyDescent="0.3">
      <c r="A31" s="1"/>
      <c r="B31" s="9"/>
      <c r="C31" s="12"/>
      <c r="D31" s="5" t="s">
        <v>15</v>
      </c>
      <c r="E31" s="15">
        <f>SUM(E30:F30)</f>
        <v>737</v>
      </c>
      <c r="F31" s="15"/>
      <c r="G31" s="15">
        <f>SUM(G30:H30)</f>
        <v>172</v>
      </c>
      <c r="H31" s="15"/>
      <c r="I31" s="15">
        <f>SUM(I30:J30)</f>
        <v>263</v>
      </c>
      <c r="J31" s="15"/>
      <c r="K31" s="15">
        <f>SUM(K30:L30)</f>
        <v>87</v>
      </c>
      <c r="L31" s="15"/>
    </row>
    <row r="32" spans="1:12" ht="15.75" x14ac:dyDescent="0.3">
      <c r="A32" s="1"/>
      <c r="B32" s="9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3">
      <c r="A33" s="2"/>
      <c r="F33" s="2"/>
      <c r="G33" s="2"/>
      <c r="H33" s="2"/>
      <c r="I33" s="2"/>
      <c r="J33" s="2"/>
      <c r="K33" s="2"/>
      <c r="L33" s="2"/>
    </row>
    <row r="34" spans="1:12" ht="15.75" x14ac:dyDescent="0.3">
      <c r="A34" s="2"/>
      <c r="F34" s="2"/>
      <c r="G34" s="2"/>
      <c r="H34" s="2"/>
      <c r="I34" s="24"/>
      <c r="J34" s="2"/>
      <c r="K34" s="2"/>
      <c r="L34" s="2"/>
    </row>
  </sheetData>
  <mergeCells count="42">
    <mergeCell ref="A1:L1"/>
    <mergeCell ref="A2:F2"/>
    <mergeCell ref="B3:D3"/>
    <mergeCell ref="A11:L11"/>
    <mergeCell ref="E12:F12"/>
    <mergeCell ref="G12:H12"/>
    <mergeCell ref="I12:J12"/>
    <mergeCell ref="K12:L12"/>
    <mergeCell ref="E15:F15"/>
    <mergeCell ref="G15:H15"/>
    <mergeCell ref="I15:J15"/>
    <mergeCell ref="K15:L15"/>
    <mergeCell ref="E17:F17"/>
    <mergeCell ref="G17:H17"/>
    <mergeCell ref="I17:J17"/>
    <mergeCell ref="K17:L17"/>
    <mergeCell ref="E22:F22"/>
    <mergeCell ref="G22:H22"/>
    <mergeCell ref="I22:J22"/>
    <mergeCell ref="K22:L22"/>
    <mergeCell ref="E24:F24"/>
    <mergeCell ref="G24:H24"/>
    <mergeCell ref="I24:J24"/>
    <mergeCell ref="A18:L18"/>
    <mergeCell ref="E19:F19"/>
    <mergeCell ref="G19:H19"/>
    <mergeCell ref="I19:J19"/>
    <mergeCell ref="K19:L19"/>
    <mergeCell ref="E31:F31"/>
    <mergeCell ref="G31:H31"/>
    <mergeCell ref="I31:J31"/>
    <mergeCell ref="K31:L31"/>
    <mergeCell ref="K24:L24"/>
    <mergeCell ref="A25:L25"/>
    <mergeCell ref="E29:F29"/>
    <mergeCell ref="G29:H29"/>
    <mergeCell ref="I29:J29"/>
    <mergeCell ref="K29:L29"/>
    <mergeCell ref="E26:F26"/>
    <mergeCell ref="G26:H26"/>
    <mergeCell ref="I26:J26"/>
    <mergeCell ref="K26:L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ter Voert</dc:creator>
  <cp:lastModifiedBy>Rob ter Voert</cp:lastModifiedBy>
  <cp:lastPrinted>2018-02-14T11:31:30Z</cp:lastPrinted>
  <dcterms:created xsi:type="dcterms:W3CDTF">2017-03-30T13:04:57Z</dcterms:created>
  <dcterms:modified xsi:type="dcterms:W3CDTF">2020-03-12T08:39:51Z</dcterms:modified>
</cp:coreProperties>
</file>